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935" activeTab="0"/>
  </bookViews>
  <sheets>
    <sheet name=" Meeting" sheetId="1" r:id="rId1"/>
  </sheets>
  <definedNames>
    <definedName name="_xlnm.Print_Area" localSheetId="0">' Meeting'!$A$1:$G$74</definedName>
  </definedNames>
  <calcPr fullCalcOnLoad="1"/>
</workbook>
</file>

<file path=xl/sharedStrings.xml><?xml version="1.0" encoding="utf-8"?>
<sst xmlns="http://schemas.openxmlformats.org/spreadsheetml/2006/main" count="120" uniqueCount="84">
  <si>
    <t>ПРЕДВАРИТЕЛЬНЫЙ РАСЧЕТ</t>
  </si>
  <si>
    <t>ЗАКАЗЧИК:</t>
  </si>
  <si>
    <t>НАЗВАНИЕ МЕРОПРИЯТИЯ:</t>
  </si>
  <si>
    <t>НОМЕР ЗАЯВКИ/ЗАКУПКИ:</t>
  </si>
  <si>
    <t>МЕСТО ПРОВЕДЕНИЯ:</t>
  </si>
  <si>
    <t>ДАТА / ПЕРИОД:</t>
  </si>
  <si>
    <t>КОЛИЧЕСТВО УЧАСТНИКОВ</t>
  </si>
  <si>
    <t>чел.</t>
  </si>
  <si>
    <t>Наименование услуги/активности</t>
  </si>
  <si>
    <t>краткое описание</t>
  </si>
  <si>
    <t>Last proposal
цена за ед., руб.</t>
  </si>
  <si>
    <t>ИТОГО,
руб.</t>
  </si>
  <si>
    <t>ВСЕГО, в т.ч. НДС</t>
  </si>
  <si>
    <t>кол-во
услуг</t>
  </si>
  <si>
    <t>кол-во
единиц</t>
  </si>
  <si>
    <t>кол-во чел./единиц</t>
  </si>
  <si>
    <t>кол-во услуг</t>
  </si>
  <si>
    <t>кол-во
дней/часов</t>
  </si>
  <si>
    <t>Общая стоимость заказа</t>
  </si>
  <si>
    <t>ВСЕГО:</t>
  </si>
  <si>
    <t>кол-во единиц</t>
  </si>
  <si>
    <t>Baner-Up</t>
  </si>
  <si>
    <t>Боровиков Никита</t>
  </si>
  <si>
    <t>итоговая цена</t>
  </si>
  <si>
    <t>Съезд партии "Умная Россия"</t>
  </si>
  <si>
    <t>Москва, кинотеатр "Перекоп", ул. Каланчевская, 33</t>
  </si>
  <si>
    <t>23 мая 2012 г.</t>
  </si>
  <si>
    <t>Баннеры на вход:</t>
  </si>
  <si>
    <t>аренда конструкции, баннер-печать</t>
  </si>
  <si>
    <r>
      <rPr>
        <b/>
        <sz val="11"/>
        <rFont val="Arial Unicode MS"/>
        <family val="2"/>
      </rPr>
      <t>First Proposal</t>
    </r>
    <r>
      <rPr>
        <sz val="11"/>
        <rFont val="Arial Unicode MS"/>
        <family val="2"/>
      </rPr>
      <t xml:space="preserve">
цена за ед., руб.</t>
    </r>
  </si>
  <si>
    <t>аренда конструкции 150х200, фотобанер - печать имиджа</t>
  </si>
  <si>
    <t>Привественный кофе-брейк:</t>
  </si>
  <si>
    <t>Welkome кофе</t>
  </si>
  <si>
    <t>Товарищеский фуршет:</t>
  </si>
  <si>
    <t>Регистрация участников съезда:</t>
  </si>
  <si>
    <t>Пресс-вол 400х230 прямой</t>
  </si>
  <si>
    <t>Пресс-вол 400х230, Baner-Up 150х200</t>
  </si>
  <si>
    <t>прорисовка макетов</t>
  </si>
  <si>
    <t>цена предварительная</t>
  </si>
  <si>
    <t>Пакет участника съезда:</t>
  </si>
  <si>
    <t>блокнот А5, обложка/подложка меловка 300 гр. 4+0 (цифровая печать), блок офсет 80 гр., печать 1+0, пружина по короткой стороне, в блоке 50 листов</t>
  </si>
  <si>
    <t xml:space="preserve">ручка с нанесением: тампопечать 2+0  </t>
  </si>
  <si>
    <t>Услуги агентства</t>
  </si>
  <si>
    <t xml:space="preserve"> устав А4, офсет 80 гр., 20 шт. Х 150 шт. (печать на ризографе 1+0)</t>
  </si>
  <si>
    <t>программа А4,  офсет 80 гр., 10 шт. Х150 шт. (печать на ризографе 1+0)</t>
  </si>
  <si>
    <t>Встреча участников, раздача  пакетов участника</t>
  </si>
  <si>
    <t>Бейджи участников:</t>
  </si>
  <si>
    <t>Транспортные расходы на персонал:</t>
  </si>
  <si>
    <t>транспортные расходы по доставке оборудования и персонала</t>
  </si>
  <si>
    <t>Транспортные расходы на проезд участников</t>
  </si>
  <si>
    <t>доставка людей авиа и Ж/Д КУПЕ по 3 участника от региона</t>
  </si>
  <si>
    <t xml:space="preserve">работа 3-х регистраторов, 3 ноутбука </t>
  </si>
  <si>
    <t>дизайн бейджа</t>
  </si>
  <si>
    <t>печать двухстороннего вкладыша</t>
  </si>
  <si>
    <t>карман для бейджа  95х140</t>
  </si>
  <si>
    <t>лента, 11мм, без нанесения</t>
  </si>
  <si>
    <t>канапе в асс., салаты в тарталетках, выпечка, фрукты, десерт, напитки: чай, кофе, сок в асс, мин.вода, доставка, оформление, работа официантов, администратора, аренда мебели, посуды, текстиля</t>
  </si>
  <si>
    <t>ВСЕГО</t>
  </si>
  <si>
    <t>Цветочная композиция на президиум</t>
  </si>
  <si>
    <t>мин.вода, сок, чай, кофе, пирожки с мясом и  капустой, печенье (овсяное, шоколадное, сливочное) 1/50, мини-круассаны 1/50, мини-кексы 1/52</t>
  </si>
  <si>
    <t>кофе-брейк</t>
  </si>
  <si>
    <t>хостес 4 человека, работа с 11.00 до 14.00</t>
  </si>
  <si>
    <t>Папка картонная с печатью</t>
  </si>
  <si>
    <t>Проживание участников:</t>
  </si>
  <si>
    <t>Гостиница для жителей дальних регионов</t>
  </si>
  <si>
    <t>номер двухместный</t>
  </si>
  <si>
    <t>Баннер-задник на трибуну с бренд-имиджем:</t>
  </si>
  <si>
    <t>Создание макетов баннера и Baner-Up:</t>
  </si>
  <si>
    <t>регламент , офсет 80 гр., 1 штХ150 (печать на ризографе 1+0)</t>
  </si>
  <si>
    <t>проект решений , офсет 80 гр., 1 штХ150 (печать на ризографе 1+0)</t>
  </si>
  <si>
    <t>пока не утверждено</t>
  </si>
  <si>
    <t>цветочная композиция в белых тонах, 80 см</t>
  </si>
  <si>
    <t>Мин.вода на президиум:</t>
  </si>
  <si>
    <t>мин.вода 10 бут.</t>
  </si>
  <si>
    <t>Охранники:</t>
  </si>
  <si>
    <t>3 сотрудника службы охраны</t>
  </si>
  <si>
    <t>1. АРЕНДА ПЛОЩАДКИ:</t>
  </si>
  <si>
    <t>Аренда зала для проведедния мероприятия:</t>
  </si>
  <si>
    <t>К-р "Перекоп", ул. Каланчевская, 33</t>
  </si>
  <si>
    <t>2. ОФОРМЛЕНИЕ ЗОНЫ АКТИВНОСТИ И БРЕНДИНГ:</t>
  </si>
  <si>
    <t>3. КЕЙТЕРИНГ / ОРГАНИЗАЦИЯ ПИТАНИЯ:</t>
  </si>
  <si>
    <t>4. РЕГИСТРАЦИЯ УЧАСТНИКОВ:</t>
  </si>
  <si>
    <t>5. Услуги охранной службы:</t>
  </si>
  <si>
    <t>6. Доставка и орг.расходы: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</si>
</sst>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\ #,##0.00&quot;р. &quot;;\-#,##0.00&quot;р. &quot;;&quot; -&quot;#&quot;р. &quot;;@\ 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4"/>
      <color indexed="56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56"/>
      <name val="Tahoma"/>
      <family val="2"/>
    </font>
    <font>
      <sz val="11"/>
      <color indexed="10"/>
      <name val="Arial Unicode MS"/>
      <family val="2"/>
    </font>
    <font>
      <b/>
      <sz val="11"/>
      <color indexed="10"/>
      <name val="Arial Unicode MS"/>
      <family val="2"/>
    </font>
    <font>
      <sz val="8"/>
      <name val="Arial"/>
      <family val="2"/>
    </font>
    <font>
      <b/>
      <sz val="10"/>
      <name val="Arial Unicode MS"/>
      <family val="2"/>
    </font>
    <font>
      <sz val="9"/>
      <color indexed="10"/>
      <name val="Arial Unicode MS"/>
      <family val="2"/>
    </font>
    <font>
      <sz val="11"/>
      <name val="Arial Cyr"/>
      <family val="0"/>
    </font>
    <font>
      <sz val="10"/>
      <color indexed="62"/>
      <name val="Arial Cyr"/>
      <family val="0"/>
    </font>
    <font>
      <sz val="10"/>
      <name val="Arial Unicode MS"/>
      <family val="2"/>
    </font>
    <font>
      <i/>
      <sz val="9"/>
      <name val="Arial Unicode MS"/>
      <family val="2"/>
    </font>
    <font>
      <sz val="9"/>
      <name val="Arial Unicode MS"/>
      <family val="2"/>
    </font>
    <font>
      <sz val="10"/>
      <color indexed="10"/>
      <name val="Arial Unicode MS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10"/>
      <name val="Arial Unicode MS"/>
      <family val="2"/>
    </font>
    <font>
      <b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Unicode MS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Arial Cyr"/>
      <family val="0"/>
    </font>
    <font>
      <b/>
      <sz val="14"/>
      <color indexed="13"/>
      <name val="Arial"/>
      <family val="2"/>
    </font>
    <font>
      <sz val="10"/>
      <color indexed="10"/>
      <name val="Tahoma"/>
      <family val="2"/>
    </font>
    <font>
      <sz val="11"/>
      <color indexed="23"/>
      <name val="Tahoma"/>
      <family val="2"/>
    </font>
    <font>
      <sz val="11"/>
      <color indexed="23"/>
      <name val="Arial Unicode MS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Arial Unicode MS"/>
      <family val="2"/>
    </font>
    <font>
      <b/>
      <sz val="11"/>
      <color indexed="22"/>
      <name val="Arial Cyr"/>
      <family val="0"/>
    </font>
    <font>
      <b/>
      <sz val="11"/>
      <color indexed="22"/>
      <name val="Arial Unicode MS"/>
      <family val="2"/>
    </font>
    <font>
      <b/>
      <sz val="11"/>
      <color indexed="23"/>
      <name val="Tahoma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 Unicode MS"/>
      <family val="2"/>
    </font>
    <font>
      <i/>
      <sz val="9"/>
      <color indexed="10"/>
      <name val="Arial Unicode MS"/>
      <family val="2"/>
    </font>
    <font>
      <b/>
      <i/>
      <sz val="11"/>
      <color indexed="10"/>
      <name val="Arial Unicode MS"/>
      <family val="2"/>
    </font>
    <font>
      <i/>
      <sz val="11"/>
      <color indexed="10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Unicode MS"/>
      <family val="2"/>
    </font>
    <font>
      <sz val="11"/>
      <color rgb="FFFF0000"/>
      <name val="Arial Unicode MS"/>
      <family val="2"/>
    </font>
    <font>
      <sz val="10"/>
      <color rgb="FFFF0000"/>
      <name val="Arial Unicode MS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Arial Cyr"/>
      <family val="0"/>
    </font>
    <font>
      <b/>
      <sz val="14"/>
      <color rgb="FFFFFF00"/>
      <name val="Arial"/>
      <family val="2"/>
    </font>
    <font>
      <sz val="10"/>
      <color rgb="FFFF0000"/>
      <name val="Tahoma"/>
      <family val="2"/>
    </font>
    <font>
      <sz val="11"/>
      <color theme="0" tint="-0.4999699890613556"/>
      <name val="Tahoma"/>
      <family val="2"/>
    </font>
    <font>
      <sz val="11"/>
      <color theme="0" tint="-0.4999699890613556"/>
      <name val="Arial Unicode MS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 Unicode MS"/>
      <family val="2"/>
    </font>
    <font>
      <b/>
      <sz val="11"/>
      <color theme="0" tint="-0.04997999966144562"/>
      <name val="Arial Cyr"/>
      <family val="0"/>
    </font>
    <font>
      <b/>
      <sz val="11"/>
      <color theme="0" tint="-0.04997999966144562"/>
      <name val="Arial Unicode MS"/>
      <family val="2"/>
    </font>
    <font>
      <b/>
      <sz val="11"/>
      <color theme="0" tint="-0.4999699890613556"/>
      <name val="Tahoma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 Unicode MS"/>
      <family val="2"/>
    </font>
    <font>
      <i/>
      <sz val="9"/>
      <color rgb="FFFF0000"/>
      <name val="Arial Unicode MS"/>
      <family val="2"/>
    </font>
    <font>
      <b/>
      <i/>
      <sz val="11"/>
      <color rgb="FFFF0000"/>
      <name val="Arial Unicode MS"/>
      <family val="2"/>
    </font>
    <font>
      <i/>
      <sz val="11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28" fillId="20" borderId="0">
      <alignment horizontal="right" vertical="top"/>
      <protection/>
    </xf>
    <xf numFmtId="0" fontId="28" fillId="21" borderId="0">
      <alignment horizontal="right" vertical="top"/>
      <protection/>
    </xf>
    <xf numFmtId="0" fontId="29" fillId="20" borderId="0">
      <alignment horizontal="center" vertical="top"/>
      <protection/>
    </xf>
    <xf numFmtId="0" fontId="30" fillId="20" borderId="0">
      <alignment horizontal="left" vertical="top"/>
      <protection/>
    </xf>
    <xf numFmtId="0" fontId="30" fillId="21" borderId="0">
      <alignment horizontal="left" vertical="top"/>
      <protection/>
    </xf>
    <xf numFmtId="0" fontId="28" fillId="20" borderId="0">
      <alignment horizontal="left" vertical="top"/>
      <protection/>
    </xf>
    <xf numFmtId="0" fontId="28" fillId="21" borderId="0">
      <alignment horizontal="left" vertical="top"/>
      <protection/>
    </xf>
    <xf numFmtId="0" fontId="31" fillId="20" borderId="0">
      <alignment horizontal="left" vertical="top"/>
      <protection/>
    </xf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1" applyNumberFormat="0" applyAlignment="0" applyProtection="0"/>
    <xf numFmtId="0" fontId="77" fillId="29" borderId="2" applyNumberFormat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30" borderId="7" applyNumberFormat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32" fillId="0" borderId="0">
      <alignment/>
      <protection/>
    </xf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0" borderId="0" xfId="0" applyFont="1" applyFill="1" applyBorder="1" applyAlignment="1">
      <alignment horizontal="left" indent="7"/>
    </xf>
    <xf numFmtId="0" fontId="4" fillId="20" borderId="0" xfId="0" applyFont="1" applyFill="1" applyAlignment="1">
      <alignment/>
    </xf>
    <xf numFmtId="0" fontId="93" fillId="20" borderId="0" xfId="0" applyFont="1" applyFill="1" applyAlignment="1">
      <alignment horizontal="center"/>
    </xf>
    <xf numFmtId="0" fontId="5" fillId="20" borderId="0" xfId="0" applyFont="1" applyFill="1" applyAlignment="1">
      <alignment horizontal="left"/>
    </xf>
    <xf numFmtId="0" fontId="2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12" xfId="0" applyFont="1" applyBorder="1" applyAlignment="1">
      <alignment wrapText="1"/>
    </xf>
    <xf numFmtId="0" fontId="2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164" fontId="14" fillId="0" borderId="13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20" borderId="14" xfId="0" applyFont="1" applyFill="1" applyBorder="1" applyAlignment="1">
      <alignment/>
    </xf>
    <xf numFmtId="0" fontId="94" fillId="20" borderId="0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20" borderId="0" xfId="0" applyFont="1" applyFill="1" applyBorder="1" applyAlignment="1">
      <alignment/>
    </xf>
    <xf numFmtId="0" fontId="6" fillId="20" borderId="0" xfId="0" applyFont="1" applyFill="1" applyBorder="1" applyAlignment="1">
      <alignment horizontal="right"/>
    </xf>
    <xf numFmtId="4" fontId="6" fillId="20" borderId="15" xfId="0" applyNumberFormat="1" applyFont="1" applyFill="1" applyBorder="1" applyAlignment="1">
      <alignment horizontal="right"/>
    </xf>
    <xf numFmtId="14" fontId="19" fillId="0" borderId="16" xfId="0" applyNumberFormat="1" applyFont="1" applyBorder="1" applyAlignment="1">
      <alignment horizontal="right" vertical="center" wrapText="1"/>
    </xf>
    <xf numFmtId="1" fontId="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wrapText="1"/>
    </xf>
    <xf numFmtId="14" fontId="5" fillId="20" borderId="14" xfId="0" applyNumberFormat="1" applyFont="1" applyFill="1" applyBorder="1" applyAlignment="1">
      <alignment/>
    </xf>
    <xf numFmtId="0" fontId="95" fillId="20" borderId="0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wrapText="1"/>
    </xf>
    <xf numFmtId="0" fontId="22" fillId="20" borderId="0" xfId="0" applyFont="1" applyFill="1" applyBorder="1" applyAlignment="1">
      <alignment/>
    </xf>
    <xf numFmtId="0" fontId="96" fillId="20" borderId="0" xfId="0" applyFont="1" applyFill="1" applyBorder="1" applyAlignment="1">
      <alignment horizontal="center"/>
    </xf>
    <xf numFmtId="0" fontId="22" fillId="20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20" borderId="0" xfId="0" applyFont="1" applyFill="1" applyBorder="1" applyAlignment="1">
      <alignment/>
    </xf>
    <xf numFmtId="0" fontId="97" fillId="2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5" fillId="0" borderId="20" xfId="0" applyFont="1" applyBorder="1" applyAlignment="1">
      <alignment horizontal="right"/>
    </xf>
    <xf numFmtId="0" fontId="26" fillId="0" borderId="0" xfId="0" applyFont="1" applyAlignment="1">
      <alignment/>
    </xf>
    <xf numFmtId="0" fontId="16" fillId="20" borderId="0" xfId="0" applyFont="1" applyFill="1" applyBorder="1" applyAlignment="1">
      <alignment/>
    </xf>
    <xf numFmtId="0" fontId="98" fillId="20" borderId="0" xfId="0" applyFont="1" applyFill="1" applyBorder="1" applyAlignment="1">
      <alignment horizontal="center"/>
    </xf>
    <xf numFmtId="4" fontId="9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9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98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5" fillId="35" borderId="0" xfId="0" applyFont="1" applyFill="1" applyAlignment="1">
      <alignment horizontal="right"/>
    </xf>
    <xf numFmtId="0" fontId="18" fillId="0" borderId="18" xfId="0" applyFont="1" applyBorder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6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14" fontId="15" fillId="20" borderId="0" xfId="0" applyNumberFormat="1" applyFont="1" applyFill="1" applyAlignment="1">
      <alignment/>
    </xf>
    <xf numFmtId="0" fontId="21" fillId="20" borderId="0" xfId="0" applyFont="1" applyFill="1" applyBorder="1" applyAlignment="1">
      <alignment horizontal="center" vertical="center" wrapText="1"/>
    </xf>
    <xf numFmtId="4" fontId="6" fillId="20" borderId="21" xfId="0" applyNumberFormat="1" applyFont="1" applyFill="1" applyBorder="1" applyAlignment="1">
      <alignment horizontal="right"/>
    </xf>
    <xf numFmtId="14" fontId="34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wrapText="1"/>
    </xf>
    <xf numFmtId="1" fontId="11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6" fillId="35" borderId="22" xfId="0" applyFont="1" applyFill="1" applyBorder="1" applyAlignment="1">
      <alignment vertical="center"/>
    </xf>
    <xf numFmtId="0" fontId="22" fillId="35" borderId="23" xfId="0" applyFont="1" applyFill="1" applyBorder="1" applyAlignment="1">
      <alignment vertical="center"/>
    </xf>
    <xf numFmtId="0" fontId="22" fillId="35" borderId="23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/>
    </xf>
    <xf numFmtId="4" fontId="35" fillId="35" borderId="24" xfId="0" applyNumberFormat="1" applyFont="1" applyFill="1" applyBorder="1" applyAlignment="1">
      <alignment horizontal="right" vertical="center"/>
    </xf>
    <xf numFmtId="14" fontId="6" fillId="35" borderId="22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 horizontal="right"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00" fillId="35" borderId="27" xfId="0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10" fillId="35" borderId="27" xfId="0" applyFont="1" applyFill="1" applyBorder="1" applyAlignment="1">
      <alignment wrapText="1"/>
    </xf>
    <xf numFmtId="0" fontId="7" fillId="35" borderId="27" xfId="0" applyFont="1" applyFill="1" applyBorder="1" applyAlignment="1">
      <alignment wrapText="1"/>
    </xf>
    <xf numFmtId="0" fontId="7" fillId="35" borderId="26" xfId="0" applyFont="1" applyFill="1" applyBorder="1" applyAlignment="1">
      <alignment wrapText="1"/>
    </xf>
    <xf numFmtId="0" fontId="33" fillId="36" borderId="25" xfId="0" applyFont="1" applyFill="1" applyBorder="1" applyAlignment="1">
      <alignment wrapText="1"/>
    </xf>
    <xf numFmtId="0" fontId="101" fillId="0" borderId="20" xfId="0" applyFont="1" applyBorder="1" applyAlignment="1">
      <alignment horizontal="right"/>
    </xf>
    <xf numFmtId="4" fontId="102" fillId="0" borderId="28" xfId="0" applyNumberFormat="1" applyFont="1" applyBorder="1" applyAlignment="1">
      <alignment horizontal="right"/>
    </xf>
    <xf numFmtId="4" fontId="35" fillId="37" borderId="29" xfId="0" applyNumberFormat="1" applyFont="1" applyFill="1" applyBorder="1" applyAlignment="1">
      <alignment horizontal="right"/>
    </xf>
    <xf numFmtId="4" fontId="6" fillId="37" borderId="29" xfId="0" applyNumberFormat="1" applyFont="1" applyFill="1" applyBorder="1" applyAlignment="1">
      <alignment horizontal="right"/>
    </xf>
    <xf numFmtId="0" fontId="103" fillId="35" borderId="13" xfId="0" applyFont="1" applyFill="1" applyBorder="1" applyAlignment="1">
      <alignment horizontal="right"/>
    </xf>
    <xf numFmtId="0" fontId="103" fillId="35" borderId="26" xfId="0" applyFont="1" applyFill="1" applyBorder="1" applyAlignment="1">
      <alignment horizontal="right"/>
    </xf>
    <xf numFmtId="0" fontId="104" fillId="35" borderId="13" xfId="0" applyFont="1" applyFill="1" applyBorder="1" applyAlignment="1">
      <alignment/>
    </xf>
    <xf numFmtId="4" fontId="105" fillId="35" borderId="13" xfId="0" applyNumberFormat="1" applyFont="1" applyFill="1" applyBorder="1" applyAlignment="1">
      <alignment horizontal="right"/>
    </xf>
    <xf numFmtId="0" fontId="106" fillId="36" borderId="30" xfId="0" applyFont="1" applyFill="1" applyBorder="1" applyAlignment="1">
      <alignment horizontal="right"/>
    </xf>
    <xf numFmtId="0" fontId="106" fillId="36" borderId="31" xfId="0" applyFont="1" applyFill="1" applyBorder="1" applyAlignment="1">
      <alignment/>
    </xf>
    <xf numFmtId="4" fontId="107" fillId="36" borderId="31" xfId="0" applyNumberFormat="1" applyFont="1" applyFill="1" applyBorder="1" applyAlignment="1">
      <alignment horizontal="right"/>
    </xf>
    <xf numFmtId="0" fontId="106" fillId="36" borderId="32" xfId="0" applyFont="1" applyFill="1" applyBorder="1" applyAlignment="1">
      <alignment horizontal="right"/>
    </xf>
    <xf numFmtId="164" fontId="20" fillId="38" borderId="13" xfId="0" applyNumberFormat="1" applyFont="1" applyFill="1" applyBorder="1" applyAlignment="1">
      <alignment horizontal="center" vertical="center" wrapText="1"/>
    </xf>
    <xf numFmtId="9" fontId="108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164" fontId="18" fillId="0" borderId="13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 wrapText="1"/>
    </xf>
    <xf numFmtId="164" fontId="6" fillId="0" borderId="34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 wrapText="1"/>
    </xf>
    <xf numFmtId="164" fontId="12" fillId="0" borderId="37" xfId="0" applyNumberFormat="1" applyFont="1" applyBorder="1" applyAlignment="1">
      <alignment horizontal="righ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right"/>
    </xf>
    <xf numFmtId="0" fontId="5" fillId="38" borderId="0" xfId="0" applyFont="1" applyFill="1" applyAlignment="1">
      <alignment horizontal="center"/>
    </xf>
    <xf numFmtId="0" fontId="109" fillId="0" borderId="14" xfId="0" applyFont="1" applyBorder="1" applyAlignment="1">
      <alignment horizontal="left" vertical="top" wrapText="1"/>
    </xf>
    <xf numFmtId="0" fontId="109" fillId="0" borderId="0" xfId="0" applyFont="1" applyBorder="1" applyAlignment="1">
      <alignment vertical="center" wrapText="1"/>
    </xf>
    <xf numFmtId="14" fontId="110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right" vertical="center"/>
    </xf>
    <xf numFmtId="0" fontId="109" fillId="0" borderId="0" xfId="0" applyFont="1" applyBorder="1" applyAlignment="1">
      <alignment vertical="center"/>
    </xf>
    <xf numFmtId="0" fontId="5" fillId="0" borderId="40" xfId="0" applyFont="1" applyBorder="1" applyAlignment="1">
      <alignment horizontal="right" wrapText="1"/>
    </xf>
    <xf numFmtId="14" fontId="19" fillId="0" borderId="38" xfId="0" applyNumberFormat="1" applyFont="1" applyBorder="1" applyAlignment="1">
      <alignment horizontal="right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164" fontId="6" fillId="0" borderId="28" xfId="0" applyNumberFormat="1" applyFont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/>
    </xf>
    <xf numFmtId="0" fontId="5" fillId="0" borderId="28" xfId="0" applyFont="1" applyBorder="1" applyAlignment="1">
      <alignment horizontal="right" wrapText="1"/>
    </xf>
    <xf numFmtId="14" fontId="19" fillId="0" borderId="28" xfId="0" applyNumberFormat="1" applyFont="1" applyBorder="1" applyAlignment="1">
      <alignment horizontal="right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" fontId="35" fillId="38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4" fontId="35" fillId="37" borderId="41" xfId="0" applyNumberFormat="1" applyFont="1" applyFill="1" applyBorder="1" applyAlignment="1">
      <alignment horizontal="right"/>
    </xf>
    <xf numFmtId="14" fontId="111" fillId="0" borderId="13" xfId="0" applyNumberFormat="1" applyFont="1" applyBorder="1" applyAlignment="1">
      <alignment horizontal="right" vertical="center" wrapText="1"/>
    </xf>
    <xf numFmtId="164" fontId="111" fillId="0" borderId="13" xfId="0" applyNumberFormat="1" applyFont="1" applyBorder="1" applyAlignment="1">
      <alignment horizontal="center" vertical="center" wrapText="1"/>
    </xf>
    <xf numFmtId="1" fontId="112" fillId="0" borderId="13" xfId="0" applyNumberFormat="1" applyFont="1" applyBorder="1" applyAlignment="1">
      <alignment horizontal="center" vertical="center"/>
    </xf>
    <xf numFmtId="0" fontId="113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 wrapText="1"/>
    </xf>
    <xf numFmtId="0" fontId="109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right" vertical="top" wrapText="1"/>
    </xf>
    <xf numFmtId="164" fontId="6" fillId="0" borderId="13" xfId="0" applyNumberFormat="1" applyFont="1" applyBorder="1" applyAlignment="1">
      <alignment horizontal="right" vertical="center"/>
    </xf>
    <xf numFmtId="14" fontId="19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wrapText="1"/>
    </xf>
    <xf numFmtId="0" fontId="5" fillId="0" borderId="42" xfId="0" applyFont="1" applyBorder="1" applyAlignment="1">
      <alignment horizontal="right" vertical="center" wrapText="1"/>
    </xf>
    <xf numFmtId="164" fontId="18" fillId="0" borderId="28" xfId="0" applyNumberFormat="1" applyFont="1" applyBorder="1" applyAlignment="1">
      <alignment horizontal="center" vertical="center" wrapText="1"/>
    </xf>
    <xf numFmtId="0" fontId="7" fillId="38" borderId="0" xfId="0" applyFont="1" applyFill="1" applyBorder="1" applyAlignment="1">
      <alignment/>
    </xf>
    <xf numFmtId="0" fontId="100" fillId="38" borderId="0" xfId="0" applyFont="1" applyFill="1" applyBorder="1" applyAlignment="1">
      <alignment horizontal="center"/>
    </xf>
    <xf numFmtId="0" fontId="33" fillId="38" borderId="0" xfId="0" applyFont="1" applyFill="1" applyBorder="1" applyAlignment="1">
      <alignment wrapText="1"/>
    </xf>
    <xf numFmtId="0" fontId="10" fillId="38" borderId="0" xfId="0" applyFont="1" applyFill="1" applyBorder="1" applyAlignment="1">
      <alignment wrapText="1"/>
    </xf>
    <xf numFmtId="0" fontId="7" fillId="38" borderId="0" xfId="0" applyFont="1" applyFill="1" applyBorder="1" applyAlignment="1">
      <alignment wrapText="1"/>
    </xf>
    <xf numFmtId="14" fontId="19" fillId="0" borderId="13" xfId="0" applyNumberFormat="1" applyFont="1" applyBorder="1" applyAlignment="1">
      <alignment horizontal="right" wrapText="1"/>
    </xf>
    <xf numFmtId="14" fontId="19" fillId="0" borderId="38" xfId="0" applyNumberFormat="1" applyFont="1" applyBorder="1" applyAlignment="1">
      <alignment horizontal="right" wrapText="1"/>
    </xf>
    <xf numFmtId="14" fontId="20" fillId="0" borderId="13" xfId="0" applyNumberFormat="1" applyFont="1" applyBorder="1" applyAlignment="1">
      <alignment horizontal="right" wrapText="1"/>
    </xf>
    <xf numFmtId="0" fontId="36" fillId="39" borderId="0" xfId="0" applyFont="1" applyFill="1" applyAlignment="1">
      <alignment horizontal="right" vertical="center"/>
    </xf>
    <xf numFmtId="0" fontId="6" fillId="35" borderId="30" xfId="0" applyFont="1" applyFill="1" applyBorder="1" applyAlignment="1">
      <alignment horizontal="left" wrapText="1"/>
    </xf>
    <xf numFmtId="0" fontId="6" fillId="35" borderId="43" xfId="0" applyFont="1" applyFill="1" applyBorder="1" applyAlignment="1">
      <alignment horizontal="left" wrapText="1"/>
    </xf>
    <xf numFmtId="0" fontId="7" fillId="35" borderId="25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9" fillId="35" borderId="25" xfId="0" applyFont="1" applyFill="1" applyBorder="1" applyAlignment="1">
      <alignment horizontal="left" wrapText="1"/>
    </xf>
    <xf numFmtId="0" fontId="9" fillId="35" borderId="27" xfId="0" applyFont="1" applyFill="1" applyBorder="1" applyAlignment="1">
      <alignment horizontal="left"/>
    </xf>
    <xf numFmtId="0" fontId="9" fillId="35" borderId="26" xfId="0" applyFont="1" applyFill="1" applyBorder="1" applyAlignment="1">
      <alignment horizontal="left"/>
    </xf>
    <xf numFmtId="14" fontId="8" fillId="35" borderId="25" xfId="0" applyNumberFormat="1" applyFont="1" applyFill="1" applyBorder="1" applyAlignment="1">
      <alignment horizontal="left"/>
    </xf>
    <xf numFmtId="14" fontId="8" fillId="35" borderId="27" xfId="0" applyNumberFormat="1" applyFont="1" applyFill="1" applyBorder="1" applyAlignment="1">
      <alignment horizontal="left"/>
    </xf>
    <xf numFmtId="14" fontId="8" fillId="35" borderId="26" xfId="0" applyNumberFormat="1" applyFont="1" applyFill="1" applyBorder="1" applyAlignment="1">
      <alignment horizontal="left"/>
    </xf>
    <xf numFmtId="14" fontId="7" fillId="35" borderId="25" xfId="0" applyNumberFormat="1" applyFont="1" applyFill="1" applyBorder="1" applyAlignment="1">
      <alignment horizontal="left"/>
    </xf>
    <xf numFmtId="14" fontId="7" fillId="35" borderId="27" xfId="0" applyNumberFormat="1" applyFont="1" applyFill="1" applyBorder="1" applyAlignment="1">
      <alignment horizontal="left"/>
    </xf>
    <xf numFmtId="14" fontId="7" fillId="35" borderId="26" xfId="0" applyNumberFormat="1" applyFont="1" applyFill="1" applyBorder="1" applyAlignment="1">
      <alignment horizontal="lef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2" xfId="36"/>
    <cellStyle name="S2 2" xfId="37"/>
    <cellStyle name="S3" xfId="38"/>
    <cellStyle name="S3 2" xfId="39"/>
    <cellStyle name="S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2" xfId="53"/>
    <cellStyle name="Денежный 3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76"/>
  <sheetViews>
    <sheetView tabSelected="1" view="pageBreakPreview" zoomScale="70" zoomScaleSheetLayoutView="70" zoomScalePageLayoutView="0" workbookViewId="0" topLeftCell="A1">
      <selection activeCell="K12" sqref="K12"/>
    </sheetView>
  </sheetViews>
  <sheetFormatPr defaultColWidth="9.00390625" defaultRowHeight="12.75"/>
  <cols>
    <col min="1" max="1" width="46.625" style="57" customWidth="1"/>
    <col min="2" max="2" width="47.625" style="57" customWidth="1"/>
    <col min="3" max="3" width="18.625" style="58" customWidth="1"/>
    <col min="4" max="4" width="13.125" style="63" customWidth="1"/>
    <col min="5" max="5" width="14.00390625" style="63" customWidth="1"/>
    <col min="6" max="6" width="17.25390625" style="64" customWidth="1"/>
    <col min="7" max="7" width="23.375" style="65" customWidth="1"/>
    <col min="8" max="8" width="21.875" style="1" customWidth="1"/>
    <col min="9" max="9" width="18.875" style="0" customWidth="1"/>
    <col min="10" max="10" width="17.875" style="0" customWidth="1"/>
    <col min="11" max="11" width="13.25390625" style="0" customWidth="1"/>
    <col min="12" max="12" width="12.25390625" style="0" customWidth="1"/>
    <col min="13" max="13" width="13.875" style="0" customWidth="1"/>
  </cols>
  <sheetData>
    <row r="1" spans="1:7" ht="35.25" customHeight="1">
      <c r="A1" s="183"/>
      <c r="B1" s="183"/>
      <c r="C1" s="183"/>
      <c r="D1" s="183"/>
      <c r="E1" s="183"/>
      <c r="F1" s="183"/>
      <c r="G1" s="183"/>
    </row>
    <row r="2" spans="1:9" s="8" customFormat="1" ht="35.25" customHeight="1">
      <c r="A2" s="2"/>
      <c r="B2" s="3" t="s">
        <v>0</v>
      </c>
      <c r="C2" s="4"/>
      <c r="D2" s="5"/>
      <c r="E2" s="136"/>
      <c r="F2" s="134"/>
      <c r="G2" s="135"/>
      <c r="H2" s="6"/>
      <c r="I2" s="7"/>
    </row>
    <row r="3" spans="1:7" ht="14.25" customHeight="1">
      <c r="A3" s="96" t="s">
        <v>1</v>
      </c>
      <c r="B3" s="97"/>
      <c r="C3" s="98"/>
      <c r="D3" s="186" t="s">
        <v>22</v>
      </c>
      <c r="E3" s="187"/>
      <c r="F3" s="187"/>
      <c r="G3" s="188"/>
    </row>
    <row r="4" spans="1:7" ht="28.5" customHeight="1">
      <c r="A4" s="96" t="s">
        <v>2</v>
      </c>
      <c r="B4" s="97"/>
      <c r="C4" s="98"/>
      <c r="D4" s="189" t="s">
        <v>24</v>
      </c>
      <c r="E4" s="190"/>
      <c r="F4" s="190"/>
      <c r="G4" s="191"/>
    </row>
    <row r="5" spans="1:7" ht="14.25" customHeight="1">
      <c r="A5" s="99" t="s">
        <v>3</v>
      </c>
      <c r="B5" s="97"/>
      <c r="C5" s="98"/>
      <c r="D5" s="192"/>
      <c r="E5" s="193"/>
      <c r="F5" s="193"/>
      <c r="G5" s="194"/>
    </row>
    <row r="6" spans="1:7" ht="14.25" customHeight="1">
      <c r="A6" s="96" t="s">
        <v>4</v>
      </c>
      <c r="B6" s="97"/>
      <c r="C6" s="98"/>
      <c r="D6" s="195" t="s">
        <v>25</v>
      </c>
      <c r="E6" s="196"/>
      <c r="F6" s="196"/>
      <c r="G6" s="197"/>
    </row>
    <row r="7" spans="1:7" ht="14.25" customHeight="1">
      <c r="A7" s="99" t="s">
        <v>5</v>
      </c>
      <c r="B7" s="97"/>
      <c r="C7" s="98"/>
      <c r="D7" s="195" t="s">
        <v>26</v>
      </c>
      <c r="E7" s="193"/>
      <c r="F7" s="193"/>
      <c r="G7" s="194"/>
    </row>
    <row r="8" spans="1:7" ht="17.25" customHeight="1">
      <c r="A8" s="96" t="s">
        <v>6</v>
      </c>
      <c r="B8" s="97"/>
      <c r="C8" s="98"/>
      <c r="D8" s="103">
        <v>150</v>
      </c>
      <c r="E8" s="100" t="s">
        <v>7</v>
      </c>
      <c r="F8" s="101"/>
      <c r="G8" s="102"/>
    </row>
    <row r="9" spans="1:7" ht="17.25" customHeight="1" thickBot="1">
      <c r="A9" s="175"/>
      <c r="B9" s="175"/>
      <c r="C9" s="176"/>
      <c r="D9" s="177"/>
      <c r="E9" s="178"/>
      <c r="F9" s="179"/>
      <c r="G9" s="179"/>
    </row>
    <row r="10" spans="1:8" s="37" customFormat="1" ht="17.25" thickBot="1">
      <c r="A10" s="85" t="s">
        <v>76</v>
      </c>
      <c r="B10" s="86"/>
      <c r="C10" s="87"/>
      <c r="D10" s="87"/>
      <c r="E10" s="87"/>
      <c r="F10" s="88"/>
      <c r="G10" s="89"/>
      <c r="H10" s="36"/>
    </row>
    <row r="11" spans="1:11" s="37" customFormat="1" ht="50.25" thickBot="1">
      <c r="A11" s="38" t="s">
        <v>8</v>
      </c>
      <c r="B11" s="39" t="s">
        <v>9</v>
      </c>
      <c r="C11" s="125" t="s">
        <v>29</v>
      </c>
      <c r="D11" s="39" t="s">
        <v>16</v>
      </c>
      <c r="E11" s="39" t="s">
        <v>17</v>
      </c>
      <c r="F11" s="126" t="s">
        <v>10</v>
      </c>
      <c r="G11" s="132" t="s">
        <v>11</v>
      </c>
      <c r="H11" s="40"/>
      <c r="I11" s="40"/>
      <c r="J11" s="40"/>
      <c r="K11" s="40"/>
    </row>
    <row r="12" spans="1:9" ht="33" customHeight="1">
      <c r="A12" s="41" t="s">
        <v>77</v>
      </c>
      <c r="B12" s="26"/>
      <c r="C12" s="122"/>
      <c r="D12" s="83"/>
      <c r="E12" s="28"/>
      <c r="F12" s="128"/>
      <c r="G12" s="133"/>
      <c r="H12" s="13"/>
      <c r="I12" s="14"/>
    </row>
    <row r="13" spans="1:9" ht="20.25" customHeight="1" thickBot="1">
      <c r="A13" s="82"/>
      <c r="B13" s="26" t="s">
        <v>78</v>
      </c>
      <c r="C13" s="122">
        <v>350000</v>
      </c>
      <c r="D13" s="27">
        <v>1</v>
      </c>
      <c r="E13" s="28">
        <v>1</v>
      </c>
      <c r="F13" s="127">
        <f>C13</f>
        <v>350000</v>
      </c>
      <c r="G13" s="131">
        <f>D13*E13*F13</f>
        <v>350000</v>
      </c>
      <c r="H13" s="137"/>
      <c r="I13" s="14"/>
    </row>
    <row r="14" spans="1:8" s="46" customFormat="1" ht="17.25" thickBot="1">
      <c r="A14" s="42"/>
      <c r="B14" s="42"/>
      <c r="C14" s="43"/>
      <c r="D14" s="44"/>
      <c r="E14" s="44"/>
      <c r="F14" s="24" t="s">
        <v>57</v>
      </c>
      <c r="G14" s="106">
        <f>SUM(G12:G13)</f>
        <v>350000</v>
      </c>
      <c r="H14" s="45"/>
    </row>
    <row r="15" spans="1:8" ht="21.75" customHeight="1" thickBot="1">
      <c r="A15" s="19"/>
      <c r="B15" s="23"/>
      <c r="C15" s="20"/>
      <c r="D15" s="21"/>
      <c r="E15" s="21"/>
      <c r="F15" s="24"/>
      <c r="G15" s="25"/>
      <c r="H15" s="22"/>
    </row>
    <row r="16" spans="1:7" ht="21.75" customHeight="1" thickBot="1">
      <c r="A16" s="184" t="s">
        <v>79</v>
      </c>
      <c r="B16" s="185"/>
      <c r="C16" s="185"/>
      <c r="D16" s="185"/>
      <c r="E16" s="185"/>
      <c r="F16" s="185"/>
      <c r="G16" s="95"/>
    </row>
    <row r="17" spans="1:8" ht="50.25" customHeight="1" thickBot="1">
      <c r="A17" s="9" t="s">
        <v>8</v>
      </c>
      <c r="B17" s="10" t="s">
        <v>9</v>
      </c>
      <c r="C17" s="124" t="s">
        <v>29</v>
      </c>
      <c r="D17" s="10" t="s">
        <v>14</v>
      </c>
      <c r="E17" s="10" t="s">
        <v>13</v>
      </c>
      <c r="F17" s="126" t="s">
        <v>10</v>
      </c>
      <c r="G17" s="129" t="s">
        <v>11</v>
      </c>
      <c r="H17" s="11"/>
    </row>
    <row r="18" spans="1:8" ht="17.25" customHeight="1">
      <c r="A18" s="12" t="s">
        <v>67</v>
      </c>
      <c r="B18" s="39"/>
      <c r="C18" s="125"/>
      <c r="D18" s="39"/>
      <c r="E18" s="39"/>
      <c r="F18" s="142"/>
      <c r="G18" s="132"/>
      <c r="H18" s="11"/>
    </row>
    <row r="19" spans="1:8" ht="18.75" customHeight="1">
      <c r="A19" s="140" t="s">
        <v>36</v>
      </c>
      <c r="B19" s="167" t="s">
        <v>37</v>
      </c>
      <c r="C19" s="119">
        <v>10000</v>
      </c>
      <c r="D19" s="141">
        <v>1</v>
      </c>
      <c r="E19" s="141">
        <v>1</v>
      </c>
      <c r="F19" s="127">
        <f>C19</f>
        <v>10000</v>
      </c>
      <c r="G19" s="130">
        <f>D19*E19*F19</f>
        <v>10000</v>
      </c>
      <c r="H19" s="11"/>
    </row>
    <row r="20" spans="1:9" ht="30.75" customHeight="1">
      <c r="A20" s="84" t="s">
        <v>66</v>
      </c>
      <c r="B20" s="139"/>
      <c r="C20" s="119"/>
      <c r="D20" s="27"/>
      <c r="E20" s="28"/>
      <c r="F20" s="127"/>
      <c r="G20" s="130"/>
      <c r="H20" s="13"/>
      <c r="I20" s="14"/>
    </row>
    <row r="21" spans="1:9" ht="16.5" customHeight="1">
      <c r="A21" s="72" t="s">
        <v>35</v>
      </c>
      <c r="B21" s="16" t="s">
        <v>28</v>
      </c>
      <c r="C21" s="119">
        <v>22000</v>
      </c>
      <c r="D21" s="17">
        <v>1</v>
      </c>
      <c r="E21" s="18">
        <v>1</v>
      </c>
      <c r="F21" s="127">
        <f>C21</f>
        <v>22000</v>
      </c>
      <c r="G21" s="130">
        <f>D21*E21*F21</f>
        <v>22000</v>
      </c>
      <c r="H21" s="137" t="s">
        <v>38</v>
      </c>
      <c r="I21" s="14"/>
    </row>
    <row r="22" spans="1:9" ht="16.5">
      <c r="A22" s="84" t="s">
        <v>27</v>
      </c>
      <c r="B22" s="16"/>
      <c r="C22" s="116"/>
      <c r="D22" s="17"/>
      <c r="E22" s="18"/>
      <c r="F22" s="127"/>
      <c r="G22" s="130"/>
      <c r="H22" s="137"/>
      <c r="I22" s="14"/>
    </row>
    <row r="23" spans="1:9" s="74" customFormat="1" ht="24.75" customHeight="1">
      <c r="A23" s="72" t="s">
        <v>21</v>
      </c>
      <c r="B23" s="16" t="s">
        <v>30</v>
      </c>
      <c r="C23" s="119">
        <v>15000</v>
      </c>
      <c r="D23" s="17">
        <v>4</v>
      </c>
      <c r="E23" s="18">
        <v>1</v>
      </c>
      <c r="F23" s="127">
        <f>C23</f>
        <v>15000</v>
      </c>
      <c r="G23" s="130">
        <f>D23*E23*F23</f>
        <v>60000</v>
      </c>
      <c r="H23" s="137" t="s">
        <v>38</v>
      </c>
      <c r="I23" s="73"/>
    </row>
    <row r="24" spans="1:9" s="74" customFormat="1" ht="24.75" customHeight="1">
      <c r="A24" s="169" t="s">
        <v>58</v>
      </c>
      <c r="B24" s="16" t="s">
        <v>71</v>
      </c>
      <c r="C24" s="119">
        <v>8000</v>
      </c>
      <c r="D24" s="17">
        <v>1</v>
      </c>
      <c r="E24" s="18">
        <v>1</v>
      </c>
      <c r="F24" s="127">
        <f>C24</f>
        <v>8000</v>
      </c>
      <c r="G24" s="130">
        <f>D24*E24*F24</f>
        <v>8000</v>
      </c>
      <c r="H24" s="168"/>
      <c r="I24" s="73"/>
    </row>
    <row r="25" spans="1:8" ht="17.25" thickBot="1">
      <c r="A25" s="19"/>
      <c r="B25" s="23"/>
      <c r="C25" s="21"/>
      <c r="D25" s="21"/>
      <c r="E25" s="21"/>
      <c r="F25" s="24" t="s">
        <v>57</v>
      </c>
      <c r="G25" s="107">
        <f>SUM(G18:G24)</f>
        <v>100000</v>
      </c>
      <c r="H25" s="22"/>
    </row>
    <row r="26" spans="1:8" ht="16.5" customHeight="1" thickBot="1">
      <c r="A26" s="19"/>
      <c r="B26" s="23"/>
      <c r="C26" s="21"/>
      <c r="D26" s="21"/>
      <c r="E26" s="21"/>
      <c r="F26" s="24"/>
      <c r="G26" s="25"/>
      <c r="H26" s="22"/>
    </row>
    <row r="27" spans="1:9" ht="17.25" thickBot="1">
      <c r="A27" s="90" t="s">
        <v>80</v>
      </c>
      <c r="B27" s="91"/>
      <c r="C27" s="93"/>
      <c r="D27" s="92"/>
      <c r="E27" s="93"/>
      <c r="F27" s="92"/>
      <c r="G27" s="94"/>
      <c r="H27" s="13"/>
      <c r="I27" s="14"/>
    </row>
    <row r="28" spans="1:9" ht="50.25" thickBot="1">
      <c r="A28" s="9" t="s">
        <v>8</v>
      </c>
      <c r="B28" s="10" t="s">
        <v>9</v>
      </c>
      <c r="C28" s="124" t="s">
        <v>29</v>
      </c>
      <c r="D28" s="10" t="s">
        <v>15</v>
      </c>
      <c r="E28" s="10" t="s">
        <v>13</v>
      </c>
      <c r="F28" s="126" t="s">
        <v>10</v>
      </c>
      <c r="G28" s="129" t="s">
        <v>11</v>
      </c>
      <c r="H28" s="13"/>
      <c r="I28" s="14"/>
    </row>
    <row r="29" spans="1:9" ht="16.5">
      <c r="A29" s="29" t="s">
        <v>31</v>
      </c>
      <c r="B29" s="75"/>
      <c r="C29" s="120"/>
      <c r="D29" s="27"/>
      <c r="E29" s="28"/>
      <c r="F29" s="127"/>
      <c r="G29" s="130"/>
      <c r="H29" s="13"/>
      <c r="I29" s="14"/>
    </row>
    <row r="30" spans="1:9" ht="54">
      <c r="A30" s="76" t="s">
        <v>32</v>
      </c>
      <c r="B30" s="171" t="s">
        <v>56</v>
      </c>
      <c r="C30" s="119">
        <v>500</v>
      </c>
      <c r="D30" s="17">
        <f>D8</f>
        <v>150</v>
      </c>
      <c r="E30" s="18">
        <v>1</v>
      </c>
      <c r="F30" s="127">
        <f>C30</f>
        <v>500</v>
      </c>
      <c r="G30" s="130">
        <f>D30*E30*F30</f>
        <v>75000</v>
      </c>
      <c r="H30" s="138"/>
      <c r="I30" s="14"/>
    </row>
    <row r="31" spans="1:9" ht="16.5">
      <c r="A31" s="29" t="s">
        <v>33</v>
      </c>
      <c r="B31" s="26"/>
      <c r="C31" s="120"/>
      <c r="D31" s="27"/>
      <c r="E31" s="28"/>
      <c r="F31" s="127"/>
      <c r="G31" s="130"/>
      <c r="H31" s="13"/>
      <c r="I31" s="14"/>
    </row>
    <row r="32" spans="1:9" ht="60" customHeight="1">
      <c r="A32" s="173" t="s">
        <v>60</v>
      </c>
      <c r="B32" s="156" t="s">
        <v>59</v>
      </c>
      <c r="C32" s="174">
        <v>300</v>
      </c>
      <c r="D32" s="158">
        <f>D8</f>
        <v>150</v>
      </c>
      <c r="E32" s="159">
        <v>1</v>
      </c>
      <c r="F32" s="150">
        <f>C32</f>
        <v>300</v>
      </c>
      <c r="G32" s="144">
        <f>D32*E32*F32</f>
        <v>45000</v>
      </c>
      <c r="H32" s="138"/>
      <c r="I32" s="14"/>
    </row>
    <row r="33" spans="1:9" ht="29.25" customHeight="1">
      <c r="A33" s="152" t="s">
        <v>72</v>
      </c>
      <c r="B33" s="16" t="s">
        <v>73</v>
      </c>
      <c r="C33" s="119">
        <v>500</v>
      </c>
      <c r="D33" s="17">
        <v>1</v>
      </c>
      <c r="E33" s="18">
        <v>1</v>
      </c>
      <c r="F33" s="127">
        <f>C33</f>
        <v>500</v>
      </c>
      <c r="G33" s="170">
        <f>D33*E33*F33</f>
        <v>500</v>
      </c>
      <c r="H33" s="138"/>
      <c r="I33" s="14"/>
    </row>
    <row r="34" spans="1:8" ht="17.25" thickBot="1">
      <c r="A34" s="30"/>
      <c r="B34" s="23"/>
      <c r="C34" s="21"/>
      <c r="D34" s="21"/>
      <c r="E34" s="21"/>
      <c r="F34" s="24" t="s">
        <v>57</v>
      </c>
      <c r="G34" s="107">
        <f>SUM(G29:G33)</f>
        <v>120500</v>
      </c>
      <c r="H34" s="13"/>
    </row>
    <row r="35" spans="1:8" ht="17.25" thickBot="1">
      <c r="A35" s="30"/>
      <c r="B35" s="23"/>
      <c r="C35" s="21"/>
      <c r="D35" s="21"/>
      <c r="E35" s="21"/>
      <c r="F35" s="24"/>
      <c r="G35" s="79"/>
      <c r="H35" s="13"/>
    </row>
    <row r="36" spans="1:9" ht="17.25" thickBot="1">
      <c r="A36" s="90" t="s">
        <v>81</v>
      </c>
      <c r="B36" s="91"/>
      <c r="C36" s="93"/>
      <c r="D36" s="92"/>
      <c r="E36" s="93"/>
      <c r="F36" s="92"/>
      <c r="G36" s="94"/>
      <c r="H36" s="13"/>
      <c r="I36" s="14"/>
    </row>
    <row r="37" spans="1:9" ht="50.25" thickBot="1">
      <c r="A37" s="9" t="s">
        <v>8</v>
      </c>
      <c r="B37" s="10" t="s">
        <v>9</v>
      </c>
      <c r="C37" s="124" t="s">
        <v>29</v>
      </c>
      <c r="D37" s="10" t="s">
        <v>20</v>
      </c>
      <c r="E37" s="10" t="s">
        <v>17</v>
      </c>
      <c r="F37" s="126" t="s">
        <v>10</v>
      </c>
      <c r="G37" s="129" t="s">
        <v>11</v>
      </c>
      <c r="H37" s="13"/>
      <c r="I37" s="14"/>
    </row>
    <row r="38" spans="1:9" ht="16.5">
      <c r="A38" s="35" t="s">
        <v>34</v>
      </c>
      <c r="B38" s="80"/>
      <c r="C38" s="119"/>
      <c r="D38" s="81"/>
      <c r="E38" s="18"/>
      <c r="F38" s="15"/>
      <c r="G38" s="130"/>
      <c r="H38" s="13"/>
      <c r="I38" s="14"/>
    </row>
    <row r="39" spans="1:9" ht="16.5">
      <c r="A39" s="146"/>
      <c r="B39" s="147" t="s">
        <v>51</v>
      </c>
      <c r="C39" s="148">
        <v>6000</v>
      </c>
      <c r="D39" s="149">
        <v>1</v>
      </c>
      <c r="E39" s="143">
        <v>1</v>
      </c>
      <c r="F39" s="150">
        <f aca="true" t="shared" si="0" ref="F39:F53">C39</f>
        <v>6000</v>
      </c>
      <c r="G39" s="144">
        <f aca="true" t="shared" si="1" ref="G39:G53">D39*E39*F39</f>
        <v>6000</v>
      </c>
      <c r="H39" s="145"/>
      <c r="I39" s="14"/>
    </row>
    <row r="40" spans="1:9" ht="33">
      <c r="A40" s="151" t="s">
        <v>45</v>
      </c>
      <c r="B40" s="16" t="s">
        <v>61</v>
      </c>
      <c r="C40" s="123">
        <v>10000</v>
      </c>
      <c r="D40" s="17">
        <v>1</v>
      </c>
      <c r="E40" s="18">
        <v>1</v>
      </c>
      <c r="F40" s="150">
        <f t="shared" si="0"/>
        <v>10000</v>
      </c>
      <c r="G40" s="144">
        <f t="shared" si="1"/>
        <v>10000</v>
      </c>
      <c r="H40" s="145"/>
      <c r="I40" s="14"/>
    </row>
    <row r="41" spans="1:9" ht="16.5">
      <c r="A41" s="152" t="s">
        <v>46</v>
      </c>
      <c r="B41" s="16"/>
      <c r="C41" s="123"/>
      <c r="D41" s="17"/>
      <c r="E41" s="18"/>
      <c r="F41" s="150"/>
      <c r="G41" s="144"/>
      <c r="H41" s="145"/>
      <c r="I41" s="14"/>
    </row>
    <row r="42" spans="1:9" ht="16.5">
      <c r="A42" s="152"/>
      <c r="B42" s="16" t="s">
        <v>52</v>
      </c>
      <c r="C42" s="123">
        <v>5000</v>
      </c>
      <c r="D42" s="17">
        <v>1</v>
      </c>
      <c r="E42" s="18">
        <v>1</v>
      </c>
      <c r="F42" s="150">
        <f t="shared" si="0"/>
        <v>5000</v>
      </c>
      <c r="G42" s="144">
        <f t="shared" si="1"/>
        <v>5000</v>
      </c>
      <c r="H42" s="145"/>
      <c r="I42" s="14"/>
    </row>
    <row r="43" spans="1:9" ht="16.5">
      <c r="A43" s="152"/>
      <c r="B43" s="16" t="s">
        <v>53</v>
      </c>
      <c r="C43" s="123">
        <v>15</v>
      </c>
      <c r="D43" s="17">
        <f>D8</f>
        <v>150</v>
      </c>
      <c r="E43" s="18">
        <v>1</v>
      </c>
      <c r="F43" s="150">
        <f t="shared" si="0"/>
        <v>15</v>
      </c>
      <c r="G43" s="144">
        <f t="shared" si="1"/>
        <v>2250</v>
      </c>
      <c r="H43" s="145"/>
      <c r="I43" s="14"/>
    </row>
    <row r="44" spans="1:9" ht="16.5">
      <c r="A44" s="151"/>
      <c r="B44" s="16" t="s">
        <v>54</v>
      </c>
      <c r="C44" s="123">
        <v>18</v>
      </c>
      <c r="D44" s="17">
        <f>D8</f>
        <v>150</v>
      </c>
      <c r="E44" s="18">
        <v>1</v>
      </c>
      <c r="F44" s="150">
        <f t="shared" si="0"/>
        <v>18</v>
      </c>
      <c r="G44" s="144">
        <f t="shared" si="1"/>
        <v>2700</v>
      </c>
      <c r="H44" s="145"/>
      <c r="I44" s="14"/>
    </row>
    <row r="45" spans="1:9" ht="16.5">
      <c r="A45" s="151"/>
      <c r="B45" s="16" t="s">
        <v>55</v>
      </c>
      <c r="C45" s="123">
        <v>18</v>
      </c>
      <c r="D45" s="17">
        <f>D8</f>
        <v>150</v>
      </c>
      <c r="E45" s="18">
        <v>1</v>
      </c>
      <c r="F45" s="150">
        <f t="shared" si="0"/>
        <v>18</v>
      </c>
      <c r="G45" s="144">
        <f t="shared" si="1"/>
        <v>2700</v>
      </c>
      <c r="H45" s="145"/>
      <c r="I45" s="14"/>
    </row>
    <row r="46" spans="1:9" ht="16.5">
      <c r="A46" s="152" t="s">
        <v>39</v>
      </c>
      <c r="B46" s="16"/>
      <c r="C46" s="123"/>
      <c r="D46" s="17"/>
      <c r="E46" s="18"/>
      <c r="F46" s="150"/>
      <c r="G46" s="144"/>
      <c r="H46" s="145"/>
      <c r="I46" s="14"/>
    </row>
    <row r="47" spans="1:9" ht="16.5">
      <c r="A47" s="152"/>
      <c r="B47" s="16" t="s">
        <v>62</v>
      </c>
      <c r="C47" s="123">
        <v>100</v>
      </c>
      <c r="D47" s="17">
        <f>D8</f>
        <v>150</v>
      </c>
      <c r="E47" s="18">
        <v>1</v>
      </c>
      <c r="F47" s="150">
        <f t="shared" si="0"/>
        <v>100</v>
      </c>
      <c r="G47" s="144">
        <f t="shared" si="1"/>
        <v>15000</v>
      </c>
      <c r="H47" s="138"/>
      <c r="I47" s="14"/>
    </row>
    <row r="48" spans="1:9" ht="40.5">
      <c r="A48" s="152"/>
      <c r="B48" s="16" t="s">
        <v>40</v>
      </c>
      <c r="C48" s="123">
        <v>90</v>
      </c>
      <c r="D48" s="17">
        <f>D8</f>
        <v>150</v>
      </c>
      <c r="E48" s="18">
        <v>1</v>
      </c>
      <c r="F48" s="150">
        <f t="shared" si="0"/>
        <v>90</v>
      </c>
      <c r="G48" s="144">
        <f t="shared" si="1"/>
        <v>13500</v>
      </c>
      <c r="H48" s="13"/>
      <c r="I48" s="14"/>
    </row>
    <row r="49" spans="1:9" ht="16.5">
      <c r="A49" s="152"/>
      <c r="B49" s="16" t="s">
        <v>41</v>
      </c>
      <c r="C49" s="123">
        <v>28.5</v>
      </c>
      <c r="D49" s="17">
        <f>D8</f>
        <v>150</v>
      </c>
      <c r="E49" s="18">
        <v>1</v>
      </c>
      <c r="F49" s="150">
        <f t="shared" si="0"/>
        <v>28.5</v>
      </c>
      <c r="G49" s="144">
        <f t="shared" si="1"/>
        <v>4275</v>
      </c>
      <c r="H49" s="13"/>
      <c r="I49" s="14"/>
    </row>
    <row r="50" spans="1:9" ht="27">
      <c r="A50" s="152"/>
      <c r="B50" s="16" t="s">
        <v>43</v>
      </c>
      <c r="C50" s="123">
        <v>4500</v>
      </c>
      <c r="D50" s="17">
        <v>1</v>
      </c>
      <c r="E50" s="18">
        <v>1</v>
      </c>
      <c r="F50" s="150">
        <f t="shared" si="0"/>
        <v>4500</v>
      </c>
      <c r="G50" s="144">
        <f t="shared" si="1"/>
        <v>4500</v>
      </c>
      <c r="H50" s="13"/>
      <c r="I50" s="14"/>
    </row>
    <row r="51" spans="1:9" ht="27">
      <c r="A51" s="155"/>
      <c r="B51" s="156" t="s">
        <v>44</v>
      </c>
      <c r="C51" s="157">
        <v>3000</v>
      </c>
      <c r="D51" s="158">
        <v>1</v>
      </c>
      <c r="E51" s="159">
        <v>1</v>
      </c>
      <c r="F51" s="150">
        <f t="shared" si="0"/>
        <v>3000</v>
      </c>
      <c r="G51" s="153">
        <f t="shared" si="1"/>
        <v>3000</v>
      </c>
      <c r="H51" s="13"/>
      <c r="I51" s="14"/>
    </row>
    <row r="52" spans="1:9" ht="27">
      <c r="A52" s="151"/>
      <c r="B52" s="16" t="s">
        <v>69</v>
      </c>
      <c r="C52" s="123">
        <v>500</v>
      </c>
      <c r="D52" s="17">
        <v>1</v>
      </c>
      <c r="E52" s="18">
        <v>1</v>
      </c>
      <c r="F52" s="127">
        <f t="shared" si="0"/>
        <v>500</v>
      </c>
      <c r="G52" s="170">
        <f t="shared" si="1"/>
        <v>500</v>
      </c>
      <c r="H52" s="13"/>
      <c r="I52" s="14"/>
    </row>
    <row r="53" spans="1:9" ht="27.75" thickBot="1">
      <c r="A53" s="151"/>
      <c r="B53" s="16" t="s">
        <v>68</v>
      </c>
      <c r="C53" s="123">
        <v>500</v>
      </c>
      <c r="D53" s="17">
        <v>1</v>
      </c>
      <c r="E53" s="18">
        <v>1</v>
      </c>
      <c r="F53" s="127">
        <f t="shared" si="0"/>
        <v>500</v>
      </c>
      <c r="G53" s="153">
        <f t="shared" si="1"/>
        <v>500</v>
      </c>
      <c r="H53" s="13"/>
      <c r="I53" s="14"/>
    </row>
    <row r="54" spans="1:8" ht="17.25" thickBot="1">
      <c r="A54" s="30"/>
      <c r="B54" s="23"/>
      <c r="C54" s="21"/>
      <c r="D54" s="21"/>
      <c r="E54" s="21"/>
      <c r="F54" s="24" t="s">
        <v>12</v>
      </c>
      <c r="G54" s="154">
        <f>SUM(G38:G53)</f>
        <v>69925</v>
      </c>
      <c r="H54" s="13"/>
    </row>
    <row r="55" spans="1:8" ht="17.25" thickBot="1">
      <c r="A55" s="77"/>
      <c r="B55" s="78"/>
      <c r="C55" s="121"/>
      <c r="D55" s="32"/>
      <c r="E55" s="32"/>
      <c r="F55" s="33"/>
      <c r="G55" s="34"/>
      <c r="H55" s="13"/>
    </row>
    <row r="56" spans="1:8" s="37" customFormat="1" ht="17.25" thickBot="1">
      <c r="A56" s="85" t="s">
        <v>82</v>
      </c>
      <c r="B56" s="86"/>
      <c r="C56" s="87"/>
      <c r="D56" s="87"/>
      <c r="E56" s="87"/>
      <c r="F56" s="88"/>
      <c r="G56" s="89"/>
      <c r="H56" s="36"/>
    </row>
    <row r="57" spans="1:11" s="37" customFormat="1" ht="50.25" thickBot="1">
      <c r="A57" s="38" t="s">
        <v>8</v>
      </c>
      <c r="B57" s="39" t="s">
        <v>9</v>
      </c>
      <c r="C57" s="125" t="s">
        <v>29</v>
      </c>
      <c r="D57" s="39" t="s">
        <v>16</v>
      </c>
      <c r="E57" s="39" t="s">
        <v>17</v>
      </c>
      <c r="F57" s="126" t="s">
        <v>10</v>
      </c>
      <c r="G57" s="132" t="s">
        <v>11</v>
      </c>
      <c r="H57" s="40"/>
      <c r="I57" s="40"/>
      <c r="J57" s="40"/>
      <c r="K57" s="40"/>
    </row>
    <row r="58" spans="1:9" ht="20.25" customHeight="1">
      <c r="A58" s="41" t="s">
        <v>74</v>
      </c>
      <c r="B58" s="26"/>
      <c r="C58" s="122"/>
      <c r="D58" s="83"/>
      <c r="E58" s="28"/>
      <c r="F58" s="128"/>
      <c r="G58" s="133"/>
      <c r="H58" s="13"/>
      <c r="I58" s="14"/>
    </row>
    <row r="59" spans="1:9" ht="20.25" customHeight="1" thickBot="1">
      <c r="A59" s="82"/>
      <c r="B59" s="26" t="s">
        <v>75</v>
      </c>
      <c r="C59" s="122">
        <v>5000</v>
      </c>
      <c r="D59" s="27">
        <v>2</v>
      </c>
      <c r="E59" s="28">
        <v>1</v>
      </c>
      <c r="F59" s="127">
        <f>C59</f>
        <v>5000</v>
      </c>
      <c r="G59" s="131">
        <f>D59*E59*F59</f>
        <v>10000</v>
      </c>
      <c r="H59" s="137" t="s">
        <v>70</v>
      </c>
      <c r="I59" s="14"/>
    </row>
    <row r="60" spans="1:8" s="46" customFormat="1" ht="17.25" thickBot="1">
      <c r="A60" s="42"/>
      <c r="B60" s="42"/>
      <c r="C60" s="43"/>
      <c r="D60" s="44"/>
      <c r="E60" s="44"/>
      <c r="F60" s="24" t="s">
        <v>57</v>
      </c>
      <c r="G60" s="106">
        <f>SUM(G58:G59)</f>
        <v>10000</v>
      </c>
      <c r="H60" s="45"/>
    </row>
    <row r="61" spans="1:8" s="46" customFormat="1" ht="17.25" thickBot="1">
      <c r="A61" s="42"/>
      <c r="B61" s="42"/>
      <c r="C61" s="43"/>
      <c r="D61" s="44"/>
      <c r="E61" s="44"/>
      <c r="F61" s="24"/>
      <c r="G61" s="160"/>
      <c r="H61" s="45"/>
    </row>
    <row r="62" spans="1:8" s="37" customFormat="1" ht="17.25" thickBot="1">
      <c r="A62" s="85" t="s">
        <v>83</v>
      </c>
      <c r="B62" s="86"/>
      <c r="C62" s="87"/>
      <c r="D62" s="87"/>
      <c r="E62" s="87"/>
      <c r="F62" s="88"/>
      <c r="G62" s="89"/>
      <c r="H62" s="36"/>
    </row>
    <row r="63" spans="1:11" s="37" customFormat="1" ht="50.25" thickBot="1">
      <c r="A63" s="38" t="s">
        <v>8</v>
      </c>
      <c r="B63" s="39" t="s">
        <v>9</v>
      </c>
      <c r="C63" s="125" t="s">
        <v>29</v>
      </c>
      <c r="D63" s="39" t="s">
        <v>16</v>
      </c>
      <c r="E63" s="39" t="s">
        <v>17</v>
      </c>
      <c r="F63" s="126" t="s">
        <v>10</v>
      </c>
      <c r="G63" s="132" t="s">
        <v>11</v>
      </c>
      <c r="H63" s="40"/>
      <c r="I63" s="40"/>
      <c r="J63" s="40"/>
      <c r="K63" s="40"/>
    </row>
    <row r="64" spans="1:9" ht="20.25" customHeight="1">
      <c r="A64" s="41" t="s">
        <v>47</v>
      </c>
      <c r="B64" s="26"/>
      <c r="C64" s="122"/>
      <c r="D64" s="83"/>
      <c r="E64" s="28"/>
      <c r="F64" s="128"/>
      <c r="G64" s="133"/>
      <c r="H64" s="13"/>
      <c r="I64" s="14"/>
    </row>
    <row r="65" spans="1:9" ht="27" customHeight="1">
      <c r="A65" s="146"/>
      <c r="B65" s="181" t="s">
        <v>48</v>
      </c>
      <c r="C65" s="148">
        <v>4000</v>
      </c>
      <c r="D65" s="149">
        <v>1</v>
      </c>
      <c r="E65" s="143">
        <v>1</v>
      </c>
      <c r="F65" s="150">
        <f>C65</f>
        <v>4000</v>
      </c>
      <c r="G65" s="144">
        <f>D65*E65*F65</f>
        <v>4000</v>
      </c>
      <c r="H65" s="118"/>
      <c r="I65" s="14"/>
    </row>
    <row r="66" spans="1:9" ht="30" customHeight="1">
      <c r="A66" s="151" t="s">
        <v>49</v>
      </c>
      <c r="B66" s="180" t="s">
        <v>50</v>
      </c>
      <c r="C66" s="123">
        <v>1147200</v>
      </c>
      <c r="D66" s="17">
        <v>1</v>
      </c>
      <c r="E66" s="18">
        <v>1</v>
      </c>
      <c r="F66" s="150">
        <f>C66</f>
        <v>1147200</v>
      </c>
      <c r="G66" s="144">
        <f>D66*E66*F66</f>
        <v>1147200</v>
      </c>
      <c r="H66" s="161"/>
      <c r="I66" s="14"/>
    </row>
    <row r="67" spans="1:9" ht="26.25" customHeight="1">
      <c r="A67" s="152" t="s">
        <v>63</v>
      </c>
      <c r="B67" s="163"/>
      <c r="C67" s="164"/>
      <c r="D67" s="165"/>
      <c r="E67" s="166"/>
      <c r="F67" s="150"/>
      <c r="G67" s="144"/>
      <c r="H67" s="161"/>
      <c r="I67" s="14"/>
    </row>
    <row r="68" spans="1:9" ht="30.75" customHeight="1" thickBot="1">
      <c r="A68" s="172" t="s">
        <v>64</v>
      </c>
      <c r="B68" s="182" t="s">
        <v>65</v>
      </c>
      <c r="C68" s="123">
        <v>4200</v>
      </c>
      <c r="D68" s="17">
        <v>15</v>
      </c>
      <c r="E68" s="18">
        <v>1</v>
      </c>
      <c r="F68" s="127">
        <f>C68</f>
        <v>4200</v>
      </c>
      <c r="G68" s="144">
        <f>D68*E68*F68</f>
        <v>63000</v>
      </c>
      <c r="H68" s="161"/>
      <c r="I68" s="14"/>
    </row>
    <row r="69" spans="1:8" s="46" customFormat="1" ht="17.25" thickBot="1">
      <c r="A69" s="42"/>
      <c r="B69" s="42"/>
      <c r="C69" s="43"/>
      <c r="D69" s="44"/>
      <c r="E69" s="44"/>
      <c r="F69" s="24" t="s">
        <v>57</v>
      </c>
      <c r="G69" s="162">
        <f>SUM(G65:G68)</f>
        <v>1214200</v>
      </c>
      <c r="H69" s="45"/>
    </row>
    <row r="70" spans="1:8" ht="16.5">
      <c r="A70" s="77"/>
      <c r="B70" s="78"/>
      <c r="C70" s="31"/>
      <c r="D70" s="32"/>
      <c r="E70" s="32"/>
      <c r="F70" s="33"/>
      <c r="G70" s="34"/>
      <c r="H70" s="13"/>
    </row>
    <row r="71" spans="1:8" ht="16.5">
      <c r="A71" s="47"/>
      <c r="B71" s="48"/>
      <c r="C71" s="49"/>
      <c r="D71" s="108"/>
      <c r="E71" s="109" t="s">
        <v>18</v>
      </c>
      <c r="F71" s="110"/>
      <c r="G71" s="111">
        <f>G14+G25+G34+G54+G60+G69</f>
        <v>1864625</v>
      </c>
      <c r="H71" s="50"/>
    </row>
    <row r="72" spans="1:8" s="52" customFormat="1" ht="17.25" thickBot="1">
      <c r="A72" s="48"/>
      <c r="B72" s="48"/>
      <c r="C72" s="49"/>
      <c r="D72" s="51"/>
      <c r="E72" s="104" t="s">
        <v>42</v>
      </c>
      <c r="F72" s="117">
        <v>0.15</v>
      </c>
      <c r="G72" s="105">
        <f>(G54+G19+G21+G23+G65)*F72</f>
        <v>24888.75</v>
      </c>
      <c r="H72" s="50"/>
    </row>
    <row r="73" spans="1:8" ht="19.5" thickBot="1">
      <c r="A73" s="53"/>
      <c r="B73" s="53"/>
      <c r="C73" s="54"/>
      <c r="D73" s="112"/>
      <c r="E73" s="115" t="s">
        <v>19</v>
      </c>
      <c r="F73" s="113"/>
      <c r="G73" s="114">
        <f>G71+G72</f>
        <v>1889513.75</v>
      </c>
      <c r="H73" s="55" t="s">
        <v>23</v>
      </c>
    </row>
    <row r="74" spans="1:7" ht="16.5">
      <c r="A74" s="66"/>
      <c r="B74" s="67"/>
      <c r="C74" s="68"/>
      <c r="D74" s="69"/>
      <c r="E74" s="69"/>
      <c r="F74" s="70"/>
      <c r="G74" s="71"/>
    </row>
    <row r="75" spans="1:7" ht="16.5">
      <c r="A75" s="56"/>
      <c r="D75" s="59"/>
      <c r="E75" s="60"/>
      <c r="F75" s="61"/>
      <c r="G75" s="62"/>
    </row>
    <row r="76" spans="1:13" s="1" customFormat="1" ht="16.5">
      <c r="A76" s="56"/>
      <c r="B76" s="57"/>
      <c r="C76" s="58"/>
      <c r="D76" s="59"/>
      <c r="E76" s="59"/>
      <c r="F76" s="61"/>
      <c r="G76" s="62"/>
      <c r="I76"/>
      <c r="J76"/>
      <c r="K76"/>
      <c r="L76"/>
      <c r="M76"/>
    </row>
  </sheetData>
  <sheetProtection/>
  <mergeCells count="7">
    <mergeCell ref="A1:G1"/>
    <mergeCell ref="A16:F16"/>
    <mergeCell ref="D3:G3"/>
    <mergeCell ref="D4:G4"/>
    <mergeCell ref="D5:G5"/>
    <mergeCell ref="D6:G6"/>
    <mergeCell ref="D7:G7"/>
  </mergeCells>
  <printOptions/>
  <pageMargins left="0.8267716535433072" right="0.4330708661417323" top="0.5511811023622047" bottom="0.5511811023622047" header="0.31496062992125984" footer="0.31496062992125984"/>
  <pageSetup fitToHeight="2" fitToWidth="1" horizontalDpi="600" verticalDpi="600" orientation="landscape" paperSize="9" scale="59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</dc:creator>
  <cp:keywords/>
  <dc:description/>
  <cp:lastModifiedBy>1</cp:lastModifiedBy>
  <cp:lastPrinted>2012-05-14T05:57:47Z</cp:lastPrinted>
  <dcterms:created xsi:type="dcterms:W3CDTF">2011-07-08T13:11:31Z</dcterms:created>
  <dcterms:modified xsi:type="dcterms:W3CDTF">2012-05-14T05:58:15Z</dcterms:modified>
  <cp:category/>
  <cp:version/>
  <cp:contentType/>
  <cp:contentStatus/>
</cp:coreProperties>
</file>